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vera 1/Documents/WEB A INSERER/"/>
    </mc:Choice>
  </mc:AlternateContent>
  <xr:revisionPtr revIDLastSave="0" documentId="8_{0942ED83-8583-E04E-AFB5-95F15BC87856}" xr6:coauthVersionLast="47" xr6:coauthVersionMax="47" xr10:uidLastSave="{00000000-0000-0000-0000-000000000000}"/>
  <bookViews>
    <workbookView xWindow="8360" yWindow="2380" windowWidth="25800" windowHeight="17680" xr2:uid="{00000000-000D-0000-FFFF-FFFF00000000}"/>
  </bookViews>
  <sheets>
    <sheet name="Feuil1" sheetId="2" r:id="rId1"/>
  </sheets>
  <definedNames>
    <definedName name="dap">#REF!</definedName>
    <definedName name="dapdist">#REF!</definedName>
    <definedName name="dapmax">#REF!</definedName>
    <definedName name="dapmin">#REF!</definedName>
    <definedName name="dapprox">#REF!</definedName>
    <definedName name="dtart">#REF!</definedName>
    <definedName name="dtprox">#REF!</definedName>
    <definedName name="dtsusart">#REF!</definedName>
    <definedName name="largeur">#REF!</definedName>
    <definedName name="longueur">#REF!</definedName>
    <definedName name="magnum">#REF!</definedName>
    <definedName name="uncif">#REF!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40" i="2" l="1"/>
  <c r="L40" i="2" s="1"/>
  <c r="E40" i="2"/>
  <c r="K40" i="2" s="1"/>
  <c r="D40" i="2"/>
  <c r="J40" i="2" s="1"/>
  <c r="G40" i="2"/>
  <c r="H40" i="2" s="1"/>
  <c r="C40" i="2"/>
  <c r="F39" i="2"/>
  <c r="L39" i="2" s="1"/>
  <c r="E39" i="2"/>
  <c r="K39" i="2"/>
  <c r="D39" i="2"/>
  <c r="J39" i="2"/>
  <c r="G39" i="2"/>
  <c r="H39" i="2" s="1"/>
  <c r="C39" i="2"/>
  <c r="F38" i="2"/>
  <c r="L38" i="2" s="1"/>
  <c r="E38" i="2"/>
  <c r="K38" i="2"/>
  <c r="D38" i="2"/>
  <c r="J38" i="2" s="1"/>
  <c r="G38" i="2"/>
  <c r="H38" i="2" s="1"/>
  <c r="C38" i="2"/>
  <c r="F37" i="2"/>
  <c r="L37" i="2" s="1"/>
  <c r="E37" i="2"/>
  <c r="K37" i="2"/>
  <c r="D37" i="2"/>
  <c r="J37" i="2"/>
  <c r="G37" i="2"/>
  <c r="H37" i="2" s="1"/>
  <c r="C37" i="2"/>
  <c r="F36" i="2"/>
  <c r="L36" i="2" s="1"/>
  <c r="E36" i="2"/>
  <c r="K36" i="2"/>
  <c r="D36" i="2"/>
  <c r="J36" i="2" s="1"/>
  <c r="G36" i="2"/>
  <c r="H36" i="2" s="1"/>
  <c r="C36" i="2"/>
  <c r="F35" i="2"/>
  <c r="L35" i="2" s="1"/>
  <c r="E35" i="2"/>
  <c r="K35" i="2"/>
  <c r="D35" i="2"/>
  <c r="J35" i="2"/>
  <c r="G35" i="2"/>
  <c r="H35" i="2" s="1"/>
  <c r="C35" i="2"/>
  <c r="F34" i="2"/>
  <c r="L34" i="2" s="1"/>
  <c r="E34" i="2"/>
  <c r="K34" i="2"/>
  <c r="D34" i="2"/>
  <c r="J34" i="2" s="1"/>
  <c r="G34" i="2"/>
  <c r="H34" i="2" s="1"/>
  <c r="C34" i="2"/>
  <c r="F33" i="2"/>
  <c r="L33" i="2" s="1"/>
  <c r="E33" i="2"/>
  <c r="K33" i="2"/>
  <c r="D33" i="2"/>
  <c r="J33" i="2"/>
  <c r="G33" i="2"/>
  <c r="H33" i="2" s="1"/>
  <c r="C33" i="2"/>
  <c r="F32" i="2"/>
  <c r="L32" i="2" s="1"/>
  <c r="E32" i="2"/>
  <c r="K32" i="2"/>
  <c r="D32" i="2"/>
  <c r="J32" i="2" s="1"/>
  <c r="G32" i="2"/>
  <c r="H32" i="2" s="1"/>
  <c r="C32" i="2"/>
  <c r="F31" i="2"/>
  <c r="L31" i="2" s="1"/>
  <c r="E31" i="2"/>
  <c r="K31" i="2"/>
  <c r="D31" i="2"/>
  <c r="J31" i="2"/>
  <c r="G31" i="2"/>
  <c r="H31" i="2" s="1"/>
  <c r="C31" i="2"/>
  <c r="F30" i="2"/>
  <c r="L30" i="2" s="1"/>
  <c r="E30" i="2"/>
  <c r="K30" i="2"/>
  <c r="D30" i="2"/>
  <c r="J30" i="2" s="1"/>
  <c r="G30" i="2"/>
  <c r="H30" i="2" s="1"/>
  <c r="C30" i="2"/>
  <c r="F29" i="2"/>
  <c r="L29" i="2" s="1"/>
  <c r="E29" i="2"/>
  <c r="K29" i="2"/>
  <c r="D29" i="2"/>
  <c r="J29" i="2"/>
  <c r="G29" i="2"/>
  <c r="H29" i="2" s="1"/>
  <c r="C29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L27" i="2"/>
  <c r="K27" i="2"/>
  <c r="J27" i="2"/>
  <c r="I27" i="2"/>
  <c r="H27" i="2"/>
  <c r="G27" i="2"/>
  <c r="F27" i="2"/>
  <c r="E27" i="2"/>
  <c r="D27" i="2"/>
  <c r="L26" i="2"/>
  <c r="K26" i="2"/>
  <c r="J26" i="2"/>
  <c r="I26" i="2"/>
  <c r="H26" i="2"/>
  <c r="G26" i="2"/>
  <c r="F26" i="2"/>
  <c r="E26" i="2"/>
  <c r="D26" i="2"/>
  <c r="L25" i="2"/>
  <c r="J25" i="2"/>
  <c r="I25" i="2"/>
  <c r="G25" i="2"/>
  <c r="F25" i="2"/>
  <c r="E25" i="2"/>
  <c r="D25" i="2"/>
  <c r="C25" i="2"/>
  <c r="L24" i="2"/>
  <c r="J24" i="2"/>
  <c r="I24" i="2"/>
  <c r="G24" i="2"/>
  <c r="F24" i="2"/>
  <c r="E24" i="2"/>
  <c r="D24" i="2"/>
  <c r="C24" i="2"/>
  <c r="L23" i="2"/>
  <c r="J23" i="2"/>
  <c r="I23" i="2"/>
  <c r="G23" i="2"/>
  <c r="F23" i="2"/>
  <c r="E23" i="2"/>
  <c r="D23" i="2"/>
  <c r="C23" i="2"/>
  <c r="L22" i="2"/>
  <c r="K22" i="2"/>
  <c r="J22" i="2"/>
  <c r="I22" i="2"/>
  <c r="H22" i="2"/>
  <c r="G22" i="2"/>
  <c r="F22" i="2"/>
  <c r="E22" i="2"/>
  <c r="D22" i="2"/>
  <c r="C22" i="2"/>
  <c r="L21" i="2"/>
  <c r="K21" i="2"/>
  <c r="J21" i="2"/>
  <c r="I21" i="2"/>
  <c r="H21" i="2"/>
  <c r="G21" i="2"/>
  <c r="F21" i="2"/>
  <c r="E21" i="2"/>
  <c r="D21" i="2"/>
  <c r="C21" i="2"/>
  <c r="L20" i="2"/>
  <c r="K20" i="2"/>
  <c r="J20" i="2"/>
  <c r="I20" i="2"/>
  <c r="H20" i="2"/>
  <c r="G20" i="2"/>
  <c r="F20" i="2"/>
  <c r="E20" i="2"/>
  <c r="D20" i="2"/>
  <c r="L19" i="2"/>
  <c r="K19" i="2"/>
  <c r="J19" i="2"/>
  <c r="I19" i="2"/>
  <c r="H19" i="2"/>
  <c r="G19" i="2"/>
  <c r="F19" i="2"/>
  <c r="E19" i="2"/>
  <c r="D19" i="2"/>
  <c r="L18" i="2"/>
  <c r="K18" i="2"/>
  <c r="J18" i="2"/>
  <c r="I18" i="2"/>
  <c r="G18" i="2"/>
  <c r="F18" i="2"/>
  <c r="E18" i="2"/>
  <c r="D18" i="2"/>
  <c r="L17" i="2"/>
  <c r="K17" i="2"/>
  <c r="J17" i="2"/>
  <c r="I17" i="2"/>
  <c r="G17" i="2"/>
  <c r="F17" i="2"/>
  <c r="E17" i="2"/>
  <c r="D17" i="2"/>
  <c r="L16" i="2"/>
  <c r="K16" i="2"/>
  <c r="J16" i="2"/>
  <c r="I16" i="2"/>
  <c r="G16" i="2"/>
  <c r="F16" i="2"/>
  <c r="E16" i="2"/>
  <c r="D16" i="2"/>
  <c r="L15" i="2"/>
  <c r="K15" i="2"/>
  <c r="J15" i="2"/>
  <c r="I15" i="2"/>
  <c r="H15" i="2"/>
  <c r="G15" i="2"/>
  <c r="F15" i="2"/>
  <c r="E15" i="2"/>
  <c r="D15" i="2"/>
  <c r="C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PALEONTOLOGIE</author>
  </authors>
  <commentList>
    <comment ref="J2" authorId="0" shapeId="0" xr:uid="{00000000-0006-0000-0000-000001000000}">
      <text>
        <r>
          <rPr>
            <sz val="9"/>
            <color indexed="81"/>
            <rFont val="Geneva"/>
            <family val="2"/>
          </rPr>
          <t xml:space="preserve">13698 ou 3196-368
</t>
        </r>
      </text>
    </comment>
  </commentList>
</comments>
</file>

<file path=xl/sharedStrings.xml><?xml version="1.0" encoding="utf-8"?>
<sst xmlns="http://schemas.openxmlformats.org/spreadsheetml/2006/main" count="38" uniqueCount="26">
  <si>
    <t>Rock Creek</t>
  </si>
  <si>
    <t>Log10(E.h.o)</t>
  </si>
  <si>
    <t>n=29</t>
  </si>
  <si>
    <t>NY 10612</t>
  </si>
  <si>
    <t>YA 368</t>
  </si>
  <si>
    <t>CH 12895</t>
  </si>
  <si>
    <t>NY 10588</t>
  </si>
  <si>
    <t>NY 10597</t>
  </si>
  <si>
    <t>NY 10606</t>
  </si>
  <si>
    <t>NY 10607</t>
  </si>
  <si>
    <t>NY 10610</t>
  </si>
  <si>
    <t>NY 10629</t>
  </si>
  <si>
    <t>YA 3196</t>
  </si>
  <si>
    <t>Arkalon GP</t>
  </si>
  <si>
    <t>Cudahy fauna</t>
  </si>
  <si>
    <t>V 61063</t>
  </si>
  <si>
    <t>Mesures</t>
  </si>
  <si>
    <t>n</t>
  </si>
  <si>
    <t>x</t>
  </si>
  <si>
    <t>min</t>
  </si>
  <si>
    <t>max</t>
  </si>
  <si>
    <t>s</t>
  </si>
  <si>
    <t>v</t>
  </si>
  <si>
    <t>D logx</t>
  </si>
  <si>
    <t>D logmin</t>
  </si>
  <si>
    <t>Dlogmax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</si>
</sst>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9"/>
      <name val="Geneva"/>
    </font>
    <font>
      <sz val="8"/>
      <name val="Geneva"/>
      <family val="2"/>
    </font>
    <font>
      <sz val="9"/>
      <color indexed="81"/>
      <name val="Geneva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65" fontId="4" fillId="0" borderId="0" xfId="0" applyNumberFormat="1" applyFont="1"/>
    <xf numFmtId="0" fontId="3" fillId="0" borderId="0" xfId="0" applyFont="1" applyAlignment="1">
      <alignment horizontal="center" vertical="top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76726271147696E-2"/>
          <c:y val="6.43087573973323E-2"/>
          <c:w val="0.71916558513530005"/>
          <c:h val="0.82636753255572004"/>
        </c:manualLayout>
      </c:layout>
      <c:lineChart>
        <c:grouping val="standard"/>
        <c:varyColors val="0"/>
        <c:ser>
          <c:idx val="0"/>
          <c:order val="0"/>
          <c:tx>
            <c:strRef>
              <c:f>Feuil1!$C$15</c:f>
              <c:strCache>
                <c:ptCount val="1"/>
                <c:pt idx="0">
                  <c:v>NY 10588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Feuil1!$C$16:$C$25</c:f>
              <c:numCache>
                <c:formatCode>0.000</c:formatCode>
                <c:ptCount val="10"/>
                <c:pt idx="5">
                  <c:v>0.11067897447609365</c:v>
                </c:pt>
                <c:pt idx="6">
                  <c:v>0.13023154276773741</c:v>
                </c:pt>
                <c:pt idx="7">
                  <c:v>0.1200259370991752</c:v>
                </c:pt>
                <c:pt idx="8">
                  <c:v>0.10903406376000269</c:v>
                </c:pt>
                <c:pt idx="9">
                  <c:v>9.9915523147781515E-2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6-9D40-8CCE-70359F5EE400}"/>
            </c:ext>
          </c:extLst>
        </c:ser>
        <c:ser>
          <c:idx val="1"/>
          <c:order val="1"/>
          <c:tx>
            <c:strRef>
              <c:f>Feuil1!$D$15</c:f>
              <c:strCache>
                <c:ptCount val="1"/>
                <c:pt idx="0">
                  <c:v>NY 10597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Feuil1!$D$16:$D$25</c:f>
              <c:numCache>
                <c:formatCode>0.000</c:formatCode>
                <c:ptCount val="10"/>
                <c:pt idx="0">
                  <c:v>4.0893782769180653E-2</c:v>
                </c:pt>
                <c:pt idx="1">
                  <c:v>0.13277415886481259</c:v>
                </c:pt>
                <c:pt idx="2">
                  <c:v>0.11814611357401517</c:v>
                </c:pt>
                <c:pt idx="3">
                  <c:v>8.7332610033743041E-2</c:v>
                </c:pt>
                <c:pt idx="4">
                  <c:v>9.0043998965402716E-2</c:v>
                </c:pt>
                <c:pt idx="5">
                  <c:v>9.2950207515662076E-2</c:v>
                </c:pt>
                <c:pt idx="6">
                  <c:v>0.10707511841016815</c:v>
                </c:pt>
                <c:pt idx="7">
                  <c:v>0.11442205958117668</c:v>
                </c:pt>
                <c:pt idx="8">
                  <c:v>0.10903406376000269</c:v>
                </c:pt>
                <c:pt idx="9">
                  <c:v>0.1065461020467946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6-9D40-8CCE-70359F5EE400}"/>
            </c:ext>
          </c:extLst>
        </c:ser>
        <c:ser>
          <c:idx val="2"/>
          <c:order val="2"/>
          <c:tx>
            <c:strRef>
              <c:f>Feuil1!$E$15</c:f>
              <c:strCache>
                <c:ptCount val="1"/>
                <c:pt idx="0">
                  <c:v>NY 10606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Feuil1!$E$16:$E$25</c:f>
              <c:numCache>
                <c:formatCode>0.000</c:formatCode>
                <c:ptCount val="10"/>
                <c:pt idx="0">
                  <c:v>5.1112947950866516E-2</c:v>
                </c:pt>
                <c:pt idx="1">
                  <c:v>0.1785316494254876</c:v>
                </c:pt>
                <c:pt idx="2">
                  <c:v>0.11814611357401517</c:v>
                </c:pt>
                <c:pt idx="3">
                  <c:v>0.11951729340514428</c:v>
                </c:pt>
                <c:pt idx="4">
                  <c:v>0.10300897612977034</c:v>
                </c:pt>
                <c:pt idx="5">
                  <c:v>0.12771231377487413</c:v>
                </c:pt>
                <c:pt idx="6">
                  <c:v>0.16241622613913864</c:v>
                </c:pt>
                <c:pt idx="7">
                  <c:v>0.13102132140063838</c:v>
                </c:pt>
                <c:pt idx="8">
                  <c:v>0.12282234824563609</c:v>
                </c:pt>
                <c:pt idx="9">
                  <c:v>0.10917024587294333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76-9D40-8CCE-70359F5EE400}"/>
            </c:ext>
          </c:extLst>
        </c:ser>
        <c:ser>
          <c:idx val="3"/>
          <c:order val="3"/>
          <c:tx>
            <c:strRef>
              <c:f>Feuil1!$F$15</c:f>
              <c:strCache>
                <c:ptCount val="1"/>
                <c:pt idx="0">
                  <c:v>NY 10607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Feuil1!$F$16:$F$25</c:f>
              <c:numCache>
                <c:formatCode>0.000</c:formatCode>
                <c:ptCount val="10"/>
                <c:pt idx="0">
                  <c:v>4.0893782769180653E-2</c:v>
                </c:pt>
                <c:pt idx="1">
                  <c:v>0.15625525471433543</c:v>
                </c:pt>
                <c:pt idx="2">
                  <c:v>0.13338608013075204</c:v>
                </c:pt>
                <c:pt idx="3">
                  <c:v>0.11951729340514428</c:v>
                </c:pt>
                <c:pt idx="4">
                  <c:v>0.13382292354398984</c:v>
                </c:pt>
                <c:pt idx="5">
                  <c:v>0.14410272996304352</c:v>
                </c:pt>
                <c:pt idx="6">
                  <c:v>0.15852118225561451</c:v>
                </c:pt>
                <c:pt idx="7">
                  <c:v>0.16242978565226251</c:v>
                </c:pt>
                <c:pt idx="8">
                  <c:v>0.1529664899685006</c:v>
                </c:pt>
                <c:pt idx="9">
                  <c:v>0.13210020651918275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76-9D40-8CCE-70359F5EE400}"/>
            </c:ext>
          </c:extLst>
        </c:ser>
        <c:ser>
          <c:idx val="4"/>
          <c:order val="4"/>
          <c:tx>
            <c:strRef>
              <c:f>Feuil1!$G$15</c:f>
              <c:strCache>
                <c:ptCount val="1"/>
                <c:pt idx="0">
                  <c:v>NY 10610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Feuil1!$G$16:$G$25</c:f>
              <c:numCache>
                <c:formatCode>0.000</c:formatCode>
                <c:ptCount val="10"/>
                <c:pt idx="0">
                  <c:v>4.3704760103008944E-2</c:v>
                </c:pt>
                <c:pt idx="1">
                  <c:v>0.16753626512402442</c:v>
                </c:pt>
                <c:pt idx="2">
                  <c:v>0.14081009820995893</c:v>
                </c:pt>
                <c:pt idx="3">
                  <c:v>0.1116919558931877</c:v>
                </c:pt>
                <c:pt idx="4">
                  <c:v>0.10300897612977034</c:v>
                </c:pt>
                <c:pt idx="5">
                  <c:v>0.12771231377487413</c:v>
                </c:pt>
                <c:pt idx="6">
                  <c:v>0.14662195895590679</c:v>
                </c:pt>
                <c:pt idx="7">
                  <c:v>0.11442205958117668</c:v>
                </c:pt>
                <c:pt idx="8">
                  <c:v>0.10197220927251593</c:v>
                </c:pt>
                <c:pt idx="9">
                  <c:v>9.3182140488813126E-2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76-9D40-8CCE-70359F5EE400}"/>
            </c:ext>
          </c:extLst>
        </c:ser>
        <c:ser>
          <c:idx val="5"/>
          <c:order val="5"/>
          <c:tx>
            <c:strRef>
              <c:f>Feuil1!$H$15</c:f>
              <c:strCache>
                <c:ptCount val="1"/>
                <c:pt idx="0">
                  <c:v>NY 10612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Feuil1!$H$16:$H$25</c:f>
              <c:numCache>
                <c:formatCode>0.000</c:formatCode>
                <c:ptCount val="10"/>
                <c:pt idx="3">
                  <c:v>0.11951729340514428</c:v>
                </c:pt>
                <c:pt idx="4">
                  <c:v>0.1625946661140143</c:v>
                </c:pt>
                <c:pt idx="5">
                  <c:v>0.16758382581256637</c:v>
                </c:pt>
                <c:pt idx="6">
                  <c:v>0.17010305480542964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76-9D40-8CCE-70359F5EE400}"/>
            </c:ext>
          </c:extLst>
        </c:ser>
        <c:ser>
          <c:idx val="6"/>
          <c:order val="6"/>
          <c:tx>
            <c:strRef>
              <c:f>Feuil1!$I$15</c:f>
              <c:strCache>
                <c:ptCount val="1"/>
                <c:pt idx="0">
                  <c:v>NY 10629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Feuil1!$I$16:$I$25</c:f>
              <c:numCache>
                <c:formatCode>0.000</c:formatCode>
                <c:ptCount val="10"/>
                <c:pt idx="0">
                  <c:v>5.2030148887140193E-2</c:v>
                </c:pt>
                <c:pt idx="1">
                  <c:v>0.1446733821645203</c:v>
                </c:pt>
                <c:pt idx="2">
                  <c:v>0.14810933695145834</c:v>
                </c:pt>
                <c:pt idx="3">
                  <c:v>0.12720412207143528</c:v>
                </c:pt>
                <c:pt idx="4">
                  <c:v>0.12783255985480246</c:v>
                </c:pt>
                <c:pt idx="5">
                  <c:v>0.13598483974086384</c:v>
                </c:pt>
                <c:pt idx="6">
                  <c:v>0.15459088862718207</c:v>
                </c:pt>
                <c:pt idx="7">
                  <c:v>0.13102132140063838</c:v>
                </c:pt>
                <c:pt idx="8">
                  <c:v>0.12282234824563609</c:v>
                </c:pt>
                <c:pt idx="9">
                  <c:v>0.11307696920575228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76-9D40-8CCE-70359F5EE400}"/>
            </c:ext>
          </c:extLst>
        </c:ser>
        <c:ser>
          <c:idx val="8"/>
          <c:order val="7"/>
          <c:tx>
            <c:strRef>
              <c:f>Feuil1!$J$15</c:f>
              <c:strCache>
                <c:ptCount val="1"/>
                <c:pt idx="0">
                  <c:v>YA 368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Feuil1!$J$16:$J$25</c:f>
              <c:numCache>
                <c:formatCode>0.000</c:formatCode>
                <c:ptCount val="10"/>
                <c:pt idx="0">
                  <c:v>6.7333299336023611E-2</c:v>
                </c:pt>
                <c:pt idx="1">
                  <c:v>0.19972094849542588</c:v>
                </c:pt>
                <c:pt idx="2">
                  <c:v>0.17884395392762698</c:v>
                </c:pt>
                <c:pt idx="3">
                  <c:v>0.13475725996188115</c:v>
                </c:pt>
                <c:pt idx="4">
                  <c:v>0.13382292354398984</c:v>
                </c:pt>
                <c:pt idx="5">
                  <c:v>0.14410272996304352</c:v>
                </c:pt>
                <c:pt idx="6">
                  <c:v>0.16241622613913864</c:v>
                </c:pt>
                <c:pt idx="7">
                  <c:v>0.14174518679241155</c:v>
                </c:pt>
                <c:pt idx="8">
                  <c:v>0.13618630980361757</c:v>
                </c:pt>
                <c:pt idx="9">
                  <c:v>0.13948216014178216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076-9D40-8CCE-70359F5EE400}"/>
            </c:ext>
          </c:extLst>
        </c:ser>
        <c:ser>
          <c:idx val="9"/>
          <c:order val="8"/>
          <c:tx>
            <c:strRef>
              <c:f>Feuil1!$K$15</c:f>
              <c:strCache>
                <c:ptCount val="1"/>
                <c:pt idx="0">
                  <c:v>YA 3196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Feuil1!$K$16:$K$25</c:f>
              <c:numCache>
                <c:formatCode>0.000</c:formatCode>
                <c:ptCount val="10"/>
                <c:pt idx="0">
                  <c:v>2.6559330344991583E-2</c:v>
                </c:pt>
                <c:pt idx="1">
                  <c:v>0.14701459797942285</c:v>
                </c:pt>
                <c:pt idx="2">
                  <c:v>0.14081009820995893</c:v>
                </c:pt>
                <c:pt idx="3">
                  <c:v>9.5605135999732749E-2</c:v>
                </c:pt>
                <c:pt idx="4">
                  <c:v>0.10300897612977034</c:v>
                </c:pt>
                <c:pt idx="5">
                  <c:v>0.10190505016858853</c:v>
                </c:pt>
                <c:pt idx="6">
                  <c:v>0.1157961841888655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76-9D40-8CCE-70359F5EE400}"/>
            </c:ext>
          </c:extLst>
        </c:ser>
        <c:ser>
          <c:idx val="10"/>
          <c:order val="9"/>
          <c:tx>
            <c:strRef>
              <c:f>Feuil1!$L$15</c:f>
              <c:strCache>
                <c:ptCount val="1"/>
                <c:pt idx="0">
                  <c:v>CH 12895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Feuil1!$L$16:$L$25</c:f>
              <c:numCache>
                <c:formatCode>0.000</c:formatCode>
                <c:ptCount val="10"/>
                <c:pt idx="0">
                  <c:v>6.6447887241568804E-2</c:v>
                </c:pt>
                <c:pt idx="1">
                  <c:v>0.2028120254725676</c:v>
                </c:pt>
                <c:pt idx="2">
                  <c:v>0.1623497760660686</c:v>
                </c:pt>
                <c:pt idx="3">
                  <c:v>0.13475725996188115</c:v>
                </c:pt>
                <c:pt idx="4">
                  <c:v>0.15131365570432531</c:v>
                </c:pt>
                <c:pt idx="5">
                  <c:v>0.18256098178221913</c:v>
                </c:pt>
                <c:pt idx="6">
                  <c:v>0.16241622613913864</c:v>
                </c:pt>
                <c:pt idx="7">
                  <c:v>0.17241400655886352</c:v>
                </c:pt>
                <c:pt idx="8">
                  <c:v>0.16174041427600572</c:v>
                </c:pt>
                <c:pt idx="9">
                  <c:v>0.15623388623590206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76-9D40-8CCE-70359F5EE400}"/>
            </c:ext>
          </c:extLst>
        </c:ser>
        <c:ser>
          <c:idx val="7"/>
          <c:order val="10"/>
          <c:tx>
            <c:strRef>
              <c:f>Feuil1!$M$15</c:f>
              <c:strCache>
                <c:ptCount val="1"/>
                <c:pt idx="0">
                  <c:v>24378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Feuil1!$M$16:$M$25</c:f>
              <c:numCache>
                <c:formatCode>0.000</c:formatCode>
                <c:ptCount val="10"/>
                <c:pt idx="0">
                  <c:v>4.834966514877248E-2</c:v>
                </c:pt>
                <c:pt idx="1">
                  <c:v>0.18925551481726077</c:v>
                </c:pt>
                <c:pt idx="2">
                  <c:v>0.14810933695145834</c:v>
                </c:pt>
                <c:pt idx="3">
                  <c:v>0.1116919558931877</c:v>
                </c:pt>
                <c:pt idx="4">
                  <c:v>0.11559810343779087</c:v>
                </c:pt>
                <c:pt idx="5">
                  <c:v>0.1318682735460317</c:v>
                </c:pt>
                <c:pt idx="6">
                  <c:v>0.15459088862718207</c:v>
                </c:pt>
                <c:pt idx="7">
                  <c:v>0.13102132140063838</c:v>
                </c:pt>
                <c:pt idx="8">
                  <c:v>0.12009948991016284</c:v>
                </c:pt>
                <c:pt idx="9">
                  <c:v>0.12078654116140486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76-9D40-8CCE-70359F5EE400}"/>
            </c:ext>
          </c:extLst>
        </c:ser>
        <c:ser>
          <c:idx val="11"/>
          <c:order val="11"/>
          <c:tx>
            <c:strRef>
              <c:f>Feuil1!$N$15</c:f>
              <c:strCache>
                <c:ptCount val="1"/>
                <c:pt idx="0">
                  <c:v>29947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Feuil1!$N$16:$N$25</c:f>
              <c:numCache>
                <c:formatCode>0.000</c:formatCode>
                <c:ptCount val="10"/>
                <c:pt idx="0">
                  <c:v>5.9298845451904558E-2</c:v>
                </c:pt>
                <c:pt idx="1">
                  <c:v>0.16975772511798271</c:v>
                </c:pt>
                <c:pt idx="2">
                  <c:v>0.13338608013075204</c:v>
                </c:pt>
                <c:pt idx="3">
                  <c:v>0.10852190910368109</c:v>
                </c:pt>
                <c:pt idx="4">
                  <c:v>0.12783255985480246</c:v>
                </c:pt>
                <c:pt idx="5">
                  <c:v>0.12771231377487413</c:v>
                </c:pt>
                <c:pt idx="6">
                  <c:v>0.14662195895590679</c:v>
                </c:pt>
                <c:pt idx="7">
                  <c:v>0.13102132140063838</c:v>
                </c:pt>
                <c:pt idx="8">
                  <c:v>0.12282234824563609</c:v>
                </c:pt>
                <c:pt idx="9">
                  <c:v>0.11437143955875118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76-9D40-8CCE-70359F5EE400}"/>
            </c:ext>
          </c:extLst>
        </c:ser>
        <c:ser>
          <c:idx val="12"/>
          <c:order val="12"/>
          <c:tx>
            <c:strRef>
              <c:f>Feuil1!$O$15</c:f>
              <c:strCache>
                <c:ptCount val="1"/>
                <c:pt idx="0">
                  <c:v>V 61063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Feuil1!$O$16:$O$25</c:f>
              <c:numCache>
                <c:formatCode>0.000</c:formatCode>
                <c:ptCount val="10"/>
                <c:pt idx="0">
                  <c:v>5.9298845451904558E-2</c:v>
                </c:pt>
                <c:pt idx="1">
                  <c:v>0.16753626512402442</c:v>
                </c:pt>
                <c:pt idx="2">
                  <c:v>0.11814611357401517</c:v>
                </c:pt>
                <c:pt idx="3">
                  <c:v>0.14218127804108804</c:v>
                </c:pt>
                <c:pt idx="4">
                  <c:v>0.11559810343779087</c:v>
                </c:pt>
                <c:pt idx="5">
                  <c:v>0.12351619918126588</c:v>
                </c:pt>
                <c:pt idx="6">
                  <c:v>0.14662195895590679</c:v>
                </c:pt>
                <c:pt idx="7">
                  <c:v>0.13102132140063838</c:v>
                </c:pt>
                <c:pt idx="8">
                  <c:v>0.12282234824563609</c:v>
                </c:pt>
                <c:pt idx="9">
                  <c:v>0.11951107921116222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76-9D40-8CCE-70359F5EE400}"/>
            </c:ext>
          </c:extLst>
        </c:ser>
        <c:ser>
          <c:idx val="13"/>
          <c:order val="13"/>
          <c:tx>
            <c:strRef>
              <c:f>Feuil1!$P$15</c:f>
              <c:strCache>
                <c:ptCount val="1"/>
                <c:pt idx="0">
                  <c:v>44681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Feuil1!$P$16:$P$25</c:f>
              <c:numCache>
                <c:formatCode>0.000</c:formatCode>
                <c:ptCount val="10"/>
                <c:pt idx="0">
                  <c:v>6.3780768427689427E-2</c:v>
                </c:pt>
                <c:pt idx="1">
                  <c:v>0.1785316494254876</c:v>
                </c:pt>
                <c:pt idx="2">
                  <c:v>0.11969440213687577</c:v>
                </c:pt>
                <c:pt idx="3">
                  <c:v>0.12337771421838228</c:v>
                </c:pt>
                <c:pt idx="4">
                  <c:v>0.13973178315451018</c:v>
                </c:pt>
                <c:pt idx="5">
                  <c:v>0.15989699714627537</c:v>
                </c:pt>
                <c:pt idx="6">
                  <c:v>0.16241622613913864</c:v>
                </c:pt>
                <c:pt idx="7">
                  <c:v>0.16242978565226251</c:v>
                </c:pt>
                <c:pt idx="8">
                  <c:v>0.14915128696798519</c:v>
                </c:pt>
                <c:pt idx="9">
                  <c:v>0.15623388623590206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076-9D40-8CCE-70359F5EE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763464"/>
        <c:axId val="364321976"/>
      </c:lineChart>
      <c:catAx>
        <c:axId val="364763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64321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321976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64763464"/>
        <c:crosses val="autoZero"/>
        <c:crossBetween val="midCat"/>
        <c:majorUnit val="0.05"/>
        <c:minorUnit val="0.0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440286381321505"/>
          <c:y val="0.16077189349333099"/>
          <c:w val="0.14421262393214501"/>
          <c:h val="0.633441260363722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482600</xdr:colOff>
      <xdr:row>41</xdr:row>
      <xdr:rowOff>63500</xdr:rowOff>
    </xdr:from>
    <xdr:to>
      <xdr:col>9</xdr:col>
      <xdr:colOff>571500</xdr:colOff>
      <xdr:row>65</xdr:row>
      <xdr:rowOff>50800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workbookViewId="0">
      <selection activeCell="A23" sqref="A1:XFD1048576"/>
    </sheetView>
  </sheetViews>
  <sheetFormatPr baseColWidth="10" defaultRowHeight="18" x14ac:dyDescent="0.2"/>
  <cols>
    <col min="1" max="16384" width="10.83203125" style="6"/>
  </cols>
  <sheetData>
    <row r="1" spans="1:16" s="1" customFormat="1" x14ac:dyDescent="0.2"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2" t="s">
        <v>13</v>
      </c>
      <c r="N1" s="2" t="s">
        <v>13</v>
      </c>
      <c r="O1" s="2" t="s">
        <v>13</v>
      </c>
      <c r="P1" s="2" t="s">
        <v>14</v>
      </c>
    </row>
    <row r="2" spans="1:16" s="1" customFormat="1" x14ac:dyDescent="0.2">
      <c r="A2" s="3" t="s">
        <v>2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3</v>
      </c>
      <c r="I2" s="1" t="s">
        <v>11</v>
      </c>
      <c r="J2" s="1" t="s">
        <v>4</v>
      </c>
      <c r="K2" s="1" t="s">
        <v>12</v>
      </c>
      <c r="L2" s="1" t="s">
        <v>5</v>
      </c>
      <c r="M2" s="1">
        <v>24378</v>
      </c>
      <c r="N2" s="1">
        <v>29947</v>
      </c>
      <c r="O2" s="1" t="s">
        <v>15</v>
      </c>
      <c r="P2" s="1">
        <v>44681</v>
      </c>
    </row>
    <row r="3" spans="1:16" x14ac:dyDescent="0.2">
      <c r="A3" s="4">
        <v>210.2413793103448</v>
      </c>
      <c r="B3" s="5">
        <v>1</v>
      </c>
      <c r="D3" s="6">
        <v>231</v>
      </c>
      <c r="E3" s="6">
        <v>236.5</v>
      </c>
      <c r="F3" s="6">
        <v>231</v>
      </c>
      <c r="G3" s="6">
        <v>232.5</v>
      </c>
      <c r="I3" s="6">
        <v>237</v>
      </c>
      <c r="J3" s="6">
        <v>245.5</v>
      </c>
      <c r="K3" s="6">
        <v>223.5</v>
      </c>
      <c r="L3" s="6">
        <v>245</v>
      </c>
      <c r="M3" s="6">
        <v>235</v>
      </c>
      <c r="N3" s="6">
        <v>241</v>
      </c>
      <c r="O3" s="6">
        <v>241</v>
      </c>
      <c r="P3" s="6">
        <v>243.5</v>
      </c>
    </row>
    <row r="4" spans="1:16" x14ac:dyDescent="0.2">
      <c r="A4" s="4">
        <v>26.517241379310338</v>
      </c>
      <c r="B4" s="5">
        <v>3</v>
      </c>
      <c r="D4" s="6">
        <v>36</v>
      </c>
      <c r="E4" s="6">
        <v>40</v>
      </c>
      <c r="F4" s="6">
        <v>38</v>
      </c>
      <c r="G4" s="6">
        <v>39</v>
      </c>
      <c r="I4" s="6">
        <v>37</v>
      </c>
      <c r="J4" s="6">
        <v>42</v>
      </c>
      <c r="K4" s="6">
        <v>37.200000000000003</v>
      </c>
      <c r="L4" s="6">
        <v>42.3</v>
      </c>
      <c r="M4" s="6">
        <v>41</v>
      </c>
      <c r="N4" s="6">
        <v>39.200000000000003</v>
      </c>
      <c r="O4" s="6">
        <v>39</v>
      </c>
      <c r="P4" s="6">
        <v>40</v>
      </c>
    </row>
    <row r="5" spans="1:16" x14ac:dyDescent="0.2">
      <c r="A5" s="4">
        <v>21.331034482758625</v>
      </c>
      <c r="B5" s="5">
        <v>4</v>
      </c>
      <c r="D5" s="6">
        <v>28</v>
      </c>
      <c r="E5" s="6">
        <v>28</v>
      </c>
      <c r="F5" s="6">
        <v>29</v>
      </c>
      <c r="G5" s="6">
        <v>29.5</v>
      </c>
      <c r="I5" s="6">
        <v>30</v>
      </c>
      <c r="J5" s="6">
        <v>32.200000000000003</v>
      </c>
      <c r="K5" s="6">
        <v>29.5</v>
      </c>
      <c r="L5" s="6">
        <v>31</v>
      </c>
      <c r="M5" s="6">
        <v>30</v>
      </c>
      <c r="N5" s="6">
        <v>29</v>
      </c>
      <c r="O5" s="6">
        <v>28</v>
      </c>
      <c r="P5" s="6">
        <v>28.1</v>
      </c>
    </row>
    <row r="6" spans="1:16" x14ac:dyDescent="0.2">
      <c r="A6" s="4">
        <v>42.527586206896544</v>
      </c>
      <c r="B6" s="5">
        <v>5</v>
      </c>
      <c r="D6" s="6">
        <v>52</v>
      </c>
      <c r="E6" s="6">
        <v>56</v>
      </c>
      <c r="F6" s="6">
        <v>56</v>
      </c>
      <c r="G6" s="6">
        <v>55</v>
      </c>
      <c r="H6" s="6">
        <v>56</v>
      </c>
      <c r="I6" s="6">
        <v>57</v>
      </c>
      <c r="J6" s="6">
        <v>58</v>
      </c>
      <c r="K6" s="6">
        <v>53</v>
      </c>
      <c r="L6" s="6">
        <v>58</v>
      </c>
      <c r="M6" s="6">
        <v>55</v>
      </c>
      <c r="N6" s="6">
        <v>54.6</v>
      </c>
      <c r="O6" s="6">
        <v>59</v>
      </c>
      <c r="P6" s="6">
        <v>56.5</v>
      </c>
    </row>
    <row r="7" spans="1:16" x14ac:dyDescent="0.2">
      <c r="A7" s="4">
        <v>26.820689655172409</v>
      </c>
      <c r="B7" s="5">
        <v>6</v>
      </c>
      <c r="D7" s="6">
        <v>33</v>
      </c>
      <c r="E7" s="6">
        <v>34</v>
      </c>
      <c r="F7" s="6">
        <v>36.5</v>
      </c>
      <c r="G7" s="6">
        <v>34</v>
      </c>
      <c r="H7" s="6">
        <v>39</v>
      </c>
      <c r="I7" s="6">
        <v>36</v>
      </c>
      <c r="J7" s="6">
        <v>36.5</v>
      </c>
      <c r="K7" s="6">
        <v>34</v>
      </c>
      <c r="L7" s="6">
        <v>38</v>
      </c>
      <c r="M7" s="6">
        <v>35</v>
      </c>
      <c r="N7" s="6">
        <v>36</v>
      </c>
      <c r="O7" s="6">
        <v>35</v>
      </c>
      <c r="P7" s="6">
        <v>37</v>
      </c>
    </row>
    <row r="8" spans="1:16" x14ac:dyDescent="0.2">
      <c r="A8" s="4">
        <v>38.751724137931028</v>
      </c>
      <c r="B8" s="5">
        <v>10</v>
      </c>
      <c r="C8" s="6">
        <v>50</v>
      </c>
      <c r="D8" s="6">
        <v>48</v>
      </c>
      <c r="E8" s="6">
        <v>52</v>
      </c>
      <c r="F8" s="6">
        <v>54</v>
      </c>
      <c r="G8" s="6">
        <v>52</v>
      </c>
      <c r="H8" s="6">
        <v>57</v>
      </c>
      <c r="I8" s="6">
        <v>53</v>
      </c>
      <c r="J8" s="6">
        <v>54</v>
      </c>
      <c r="K8" s="6">
        <v>49</v>
      </c>
      <c r="L8" s="7">
        <v>59</v>
      </c>
      <c r="M8" s="6">
        <v>52.5</v>
      </c>
      <c r="N8" s="6">
        <v>52</v>
      </c>
      <c r="O8" s="6">
        <v>51.5</v>
      </c>
      <c r="P8" s="6">
        <v>56</v>
      </c>
    </row>
    <row r="9" spans="1:16" x14ac:dyDescent="0.2">
      <c r="A9" s="4">
        <v>38.527586206896551</v>
      </c>
      <c r="B9" s="5">
        <v>11</v>
      </c>
      <c r="C9" s="6">
        <v>52</v>
      </c>
      <c r="D9" s="6">
        <v>49.3</v>
      </c>
      <c r="E9" s="6">
        <v>56</v>
      </c>
      <c r="F9" s="6">
        <v>55.5</v>
      </c>
      <c r="G9" s="6">
        <v>54</v>
      </c>
      <c r="H9" s="6">
        <v>57</v>
      </c>
      <c r="I9" s="6">
        <v>55</v>
      </c>
      <c r="J9" s="6">
        <v>56</v>
      </c>
      <c r="K9" s="6">
        <v>50.3</v>
      </c>
      <c r="L9" s="6">
        <v>56</v>
      </c>
      <c r="M9" s="6">
        <v>55</v>
      </c>
      <c r="N9" s="6">
        <v>54</v>
      </c>
      <c r="O9" s="6">
        <v>54</v>
      </c>
      <c r="P9" s="6">
        <v>56</v>
      </c>
    </row>
    <row r="10" spans="1:16" x14ac:dyDescent="0.2">
      <c r="A10" s="4">
        <v>29.582758620689649</v>
      </c>
      <c r="B10" s="5">
        <v>12</v>
      </c>
      <c r="C10" s="6">
        <v>39</v>
      </c>
      <c r="D10" s="6">
        <v>38.5</v>
      </c>
      <c r="E10" s="6">
        <v>40</v>
      </c>
      <c r="F10" s="6">
        <v>43</v>
      </c>
      <c r="G10" s="6">
        <v>38.5</v>
      </c>
      <c r="I10" s="6">
        <v>40</v>
      </c>
      <c r="J10" s="6">
        <v>41</v>
      </c>
      <c r="L10" s="6">
        <v>44</v>
      </c>
      <c r="M10" s="6">
        <v>40</v>
      </c>
      <c r="N10" s="6">
        <v>40</v>
      </c>
      <c r="O10" s="6">
        <v>40</v>
      </c>
      <c r="P10" s="6">
        <v>43</v>
      </c>
    </row>
    <row r="11" spans="1:16" x14ac:dyDescent="0.2">
      <c r="A11" s="4">
        <v>24.11724137931035</v>
      </c>
      <c r="B11" s="5">
        <v>13</v>
      </c>
      <c r="C11" s="6">
        <v>31</v>
      </c>
      <c r="D11" s="6">
        <v>31</v>
      </c>
      <c r="E11" s="6">
        <v>32</v>
      </c>
      <c r="F11" s="6">
        <v>34.299999999999997</v>
      </c>
      <c r="G11" s="6">
        <v>30.5</v>
      </c>
      <c r="I11" s="6">
        <v>32</v>
      </c>
      <c r="J11" s="6">
        <v>33</v>
      </c>
      <c r="L11" s="7">
        <v>35</v>
      </c>
      <c r="M11" s="6">
        <v>31.8</v>
      </c>
      <c r="N11" s="6">
        <v>32</v>
      </c>
      <c r="O11" s="6">
        <v>32</v>
      </c>
      <c r="P11" s="6">
        <v>34</v>
      </c>
    </row>
    <row r="12" spans="1:16" x14ac:dyDescent="0.2">
      <c r="A12" s="4">
        <v>25.820689655172409</v>
      </c>
      <c r="B12" s="5">
        <v>14</v>
      </c>
      <c r="C12" s="6">
        <v>32.5</v>
      </c>
      <c r="D12" s="6">
        <v>33</v>
      </c>
      <c r="E12" s="6">
        <v>33.200000000000003</v>
      </c>
      <c r="F12" s="6">
        <v>35</v>
      </c>
      <c r="G12" s="6">
        <v>32</v>
      </c>
      <c r="I12" s="6">
        <v>33.5</v>
      </c>
      <c r="J12" s="6">
        <v>35.6</v>
      </c>
      <c r="L12" s="6">
        <v>37</v>
      </c>
      <c r="M12" s="6">
        <v>34.1</v>
      </c>
      <c r="N12" s="6">
        <v>33.6</v>
      </c>
      <c r="O12" s="6">
        <v>34</v>
      </c>
      <c r="P12" s="6">
        <v>37</v>
      </c>
    </row>
    <row r="13" spans="1:16" x14ac:dyDescent="0.2">
      <c r="A13" s="4">
        <v>33.948275862068975</v>
      </c>
      <c r="B13" s="5">
        <v>7</v>
      </c>
      <c r="D13" s="6">
        <v>44</v>
      </c>
      <c r="E13" s="6">
        <v>46</v>
      </c>
      <c r="F13" s="6">
        <v>45</v>
      </c>
      <c r="G13" s="6">
        <v>45</v>
      </c>
      <c r="H13" s="6">
        <v>47.5</v>
      </c>
      <c r="I13" s="6">
        <v>47</v>
      </c>
      <c r="J13" s="6">
        <v>48</v>
      </c>
      <c r="K13" s="6">
        <v>45</v>
      </c>
      <c r="L13" s="6">
        <v>48</v>
      </c>
      <c r="M13" s="6">
        <v>46.5</v>
      </c>
      <c r="N13" s="6">
        <v>47</v>
      </c>
      <c r="O13" s="6">
        <v>50</v>
      </c>
      <c r="P13" s="6">
        <v>45</v>
      </c>
    </row>
    <row r="14" spans="1:16" x14ac:dyDescent="0.2">
      <c r="A14" s="4">
        <v>12.372413793103451</v>
      </c>
      <c r="B14" s="5">
        <v>8</v>
      </c>
      <c r="D14" s="6">
        <v>15.5</v>
      </c>
      <c r="E14" s="6">
        <v>18.5</v>
      </c>
      <c r="F14" s="6">
        <v>16</v>
      </c>
      <c r="G14" s="6">
        <v>17</v>
      </c>
      <c r="H14" s="6">
        <v>17</v>
      </c>
      <c r="I14" s="6">
        <v>18</v>
      </c>
      <c r="J14" s="6">
        <v>16</v>
      </c>
      <c r="K14" s="6">
        <v>17</v>
      </c>
      <c r="L14" s="6">
        <v>19</v>
      </c>
      <c r="M14" s="6">
        <v>16.7</v>
      </c>
      <c r="N14" s="6">
        <v>15</v>
      </c>
      <c r="O14" s="6">
        <v>17</v>
      </c>
      <c r="P14" s="6">
        <v>18</v>
      </c>
    </row>
    <row r="15" spans="1:16" s="5" customFormat="1" x14ac:dyDescent="0.2">
      <c r="A15" s="8" t="s">
        <v>1</v>
      </c>
      <c r="C15" s="5" t="str">
        <f>C2</f>
        <v>NY 10588</v>
      </c>
      <c r="D15" s="5" t="str">
        <f t="shared" ref="D15:P15" si="0">D2</f>
        <v>NY 10597</v>
      </c>
      <c r="E15" s="5" t="str">
        <f t="shared" si="0"/>
        <v>NY 10606</v>
      </c>
      <c r="F15" s="5" t="str">
        <f>F2</f>
        <v>NY 10607</v>
      </c>
      <c r="G15" s="5" t="str">
        <f>G2</f>
        <v>NY 10610</v>
      </c>
      <c r="H15" s="5" t="str">
        <f>H2</f>
        <v>NY 10612</v>
      </c>
      <c r="I15" s="5" t="str">
        <f t="shared" si="0"/>
        <v>NY 10629</v>
      </c>
      <c r="J15" s="5" t="str">
        <f t="shared" si="0"/>
        <v>YA 368</v>
      </c>
      <c r="K15" s="5" t="str">
        <f t="shared" si="0"/>
        <v>YA 3196</v>
      </c>
      <c r="L15" s="5" t="str">
        <f t="shared" si="0"/>
        <v>CH 12895</v>
      </c>
      <c r="M15" s="5">
        <f t="shared" si="0"/>
        <v>24378</v>
      </c>
      <c r="N15" s="5">
        <f t="shared" si="0"/>
        <v>29947</v>
      </c>
      <c r="O15" s="5" t="str">
        <f t="shared" si="0"/>
        <v>V 61063</v>
      </c>
      <c r="P15" s="5">
        <f t="shared" si="0"/>
        <v>44681</v>
      </c>
    </row>
    <row r="16" spans="1:16" x14ac:dyDescent="0.2">
      <c r="A16" s="9">
        <v>2.3227181971229638</v>
      </c>
      <c r="B16" s="5">
        <v>1</v>
      </c>
      <c r="C16" s="10"/>
      <c r="D16" s="10">
        <f t="shared" ref="D16:P27" si="1">LOG10(D3)-$A16</f>
        <v>4.0893782769180653E-2</v>
      </c>
      <c r="E16" s="10">
        <f t="shared" si="1"/>
        <v>5.1112947950866516E-2</v>
      </c>
      <c r="F16" s="10">
        <f t="shared" si="1"/>
        <v>4.0893782769180653E-2</v>
      </c>
      <c r="G16" s="10">
        <f t="shared" si="1"/>
        <v>4.3704760103008944E-2</v>
      </c>
      <c r="H16" s="10"/>
      <c r="I16" s="10">
        <f t="shared" si="1"/>
        <v>5.2030148887140193E-2</v>
      </c>
      <c r="J16" s="10">
        <f t="shared" si="1"/>
        <v>6.7333299336023611E-2</v>
      </c>
      <c r="K16" s="10">
        <f t="shared" si="1"/>
        <v>2.6559330344991583E-2</v>
      </c>
      <c r="L16" s="10">
        <f t="shared" si="1"/>
        <v>6.6447887241568804E-2</v>
      </c>
      <c r="M16" s="10">
        <f t="shared" si="1"/>
        <v>4.834966514877248E-2</v>
      </c>
      <c r="N16" s="10">
        <f t="shared" si="1"/>
        <v>5.9298845451904558E-2</v>
      </c>
      <c r="O16" s="10">
        <f t="shared" si="1"/>
        <v>5.9298845451904558E-2</v>
      </c>
      <c r="P16" s="10">
        <f t="shared" si="1"/>
        <v>6.3780768427689427E-2</v>
      </c>
    </row>
    <row r="17" spans="1:16" x14ac:dyDescent="0.2">
      <c r="A17" s="9">
        <v>1.4235283419024747</v>
      </c>
      <c r="B17" s="5">
        <v>3</v>
      </c>
      <c r="C17" s="10"/>
      <c r="D17" s="10">
        <f t="shared" si="1"/>
        <v>0.13277415886481259</v>
      </c>
      <c r="E17" s="10">
        <f t="shared" si="1"/>
        <v>0.1785316494254876</v>
      </c>
      <c r="F17" s="10">
        <f t="shared" si="1"/>
        <v>0.15625525471433543</v>
      </c>
      <c r="G17" s="10">
        <f t="shared" si="1"/>
        <v>0.16753626512402442</v>
      </c>
      <c r="H17" s="10"/>
      <c r="I17" s="10">
        <f t="shared" si="1"/>
        <v>0.1446733821645203</v>
      </c>
      <c r="J17" s="10">
        <f t="shared" si="1"/>
        <v>0.19972094849542588</v>
      </c>
      <c r="K17" s="10">
        <f t="shared" si="1"/>
        <v>0.14701459797942285</v>
      </c>
      <c r="L17" s="10">
        <f t="shared" si="1"/>
        <v>0.2028120254725676</v>
      </c>
      <c r="M17" s="10">
        <f t="shared" si="1"/>
        <v>0.18925551481726077</v>
      </c>
      <c r="N17" s="10">
        <f t="shared" si="1"/>
        <v>0.16975772511798271</v>
      </c>
      <c r="O17" s="10">
        <f t="shared" si="1"/>
        <v>0.16753626512402442</v>
      </c>
      <c r="P17" s="10">
        <f t="shared" si="1"/>
        <v>0.1785316494254876</v>
      </c>
    </row>
    <row r="18" spans="1:16" x14ac:dyDescent="0.2">
      <c r="A18" s="9">
        <v>1.329011917768204</v>
      </c>
      <c r="B18" s="5">
        <v>4</v>
      </c>
      <c r="C18" s="10"/>
      <c r="D18" s="10">
        <f t="shared" si="1"/>
        <v>0.11814611357401517</v>
      </c>
      <c r="E18" s="10">
        <f t="shared" si="1"/>
        <v>0.11814611357401517</v>
      </c>
      <c r="F18" s="10">
        <f t="shared" si="1"/>
        <v>0.13338608013075204</v>
      </c>
      <c r="G18" s="10">
        <f t="shared" si="1"/>
        <v>0.14081009820995893</v>
      </c>
      <c r="H18" s="10"/>
      <c r="I18" s="10">
        <f t="shared" si="1"/>
        <v>0.14810933695145834</v>
      </c>
      <c r="J18" s="10">
        <f t="shared" si="1"/>
        <v>0.17884395392762698</v>
      </c>
      <c r="K18" s="10">
        <f t="shared" si="1"/>
        <v>0.14081009820995893</v>
      </c>
      <c r="L18" s="10">
        <f t="shared" si="1"/>
        <v>0.1623497760660686</v>
      </c>
      <c r="M18" s="10">
        <f t="shared" si="1"/>
        <v>0.14810933695145834</v>
      </c>
      <c r="N18" s="10">
        <f t="shared" si="1"/>
        <v>0.13338608013075204</v>
      </c>
      <c r="O18" s="10">
        <f t="shared" si="1"/>
        <v>0.11814611357401517</v>
      </c>
      <c r="P18" s="10">
        <f t="shared" si="1"/>
        <v>0.11969440213687577</v>
      </c>
    </row>
    <row r="19" spans="1:16" x14ac:dyDescent="0.2">
      <c r="A19" s="9">
        <v>1.6286707336010562</v>
      </c>
      <c r="B19" s="5">
        <v>5</v>
      </c>
      <c r="C19" s="10"/>
      <c r="D19" s="10">
        <f t="shared" si="1"/>
        <v>8.7332610033743041E-2</v>
      </c>
      <c r="E19" s="10">
        <f t="shared" si="1"/>
        <v>0.11951729340514428</v>
      </c>
      <c r="F19" s="10">
        <f t="shared" si="1"/>
        <v>0.11951729340514428</v>
      </c>
      <c r="G19" s="10">
        <f t="shared" si="1"/>
        <v>0.1116919558931877</v>
      </c>
      <c r="H19" s="10">
        <f>LOG10(H6)-$A19</f>
        <v>0.11951729340514428</v>
      </c>
      <c r="I19" s="10">
        <f t="shared" si="1"/>
        <v>0.12720412207143528</v>
      </c>
      <c r="J19" s="10">
        <f t="shared" si="1"/>
        <v>0.13475725996188115</v>
      </c>
      <c r="K19" s="10">
        <f t="shared" si="1"/>
        <v>9.5605135999732749E-2</v>
      </c>
      <c r="L19" s="10">
        <f t="shared" si="1"/>
        <v>0.13475725996188115</v>
      </c>
      <c r="M19" s="10">
        <f t="shared" si="1"/>
        <v>0.1116919558931877</v>
      </c>
      <c r="N19" s="10">
        <f t="shared" si="1"/>
        <v>0.10852190910368109</v>
      </c>
      <c r="O19" s="10">
        <f t="shared" si="1"/>
        <v>0.14218127804108804</v>
      </c>
      <c r="P19" s="10">
        <f t="shared" si="1"/>
        <v>0.12337771421838228</v>
      </c>
    </row>
    <row r="20" spans="1:16" x14ac:dyDescent="0.2">
      <c r="A20" s="9">
        <v>1.4284699409124848</v>
      </c>
      <c r="B20" s="5">
        <v>6</v>
      </c>
      <c r="C20" s="10"/>
      <c r="D20" s="10">
        <f t="shared" si="1"/>
        <v>9.0043998965402716E-2</v>
      </c>
      <c r="E20" s="10">
        <f t="shared" si="1"/>
        <v>0.10300897612977034</v>
      </c>
      <c r="F20" s="10">
        <f t="shared" si="1"/>
        <v>0.13382292354398984</v>
      </c>
      <c r="G20" s="10">
        <f t="shared" si="1"/>
        <v>0.10300897612977034</v>
      </c>
      <c r="H20" s="10">
        <f>LOG10(H7)-$A20</f>
        <v>0.1625946661140143</v>
      </c>
      <c r="I20" s="10">
        <f t="shared" si="1"/>
        <v>0.12783255985480246</v>
      </c>
      <c r="J20" s="10">
        <f t="shared" si="1"/>
        <v>0.13382292354398984</v>
      </c>
      <c r="K20" s="10">
        <f t="shared" si="1"/>
        <v>0.10300897612977034</v>
      </c>
      <c r="L20" s="10">
        <f t="shared" si="1"/>
        <v>0.15131365570432531</v>
      </c>
      <c r="M20" s="10">
        <f t="shared" si="1"/>
        <v>0.11559810343779087</v>
      </c>
      <c r="N20" s="10">
        <f t="shared" si="1"/>
        <v>0.12783255985480246</v>
      </c>
      <c r="O20" s="10">
        <f t="shared" si="1"/>
        <v>0.11559810343779087</v>
      </c>
      <c r="P20" s="10">
        <f t="shared" si="1"/>
        <v>0.13973178315451018</v>
      </c>
    </row>
    <row r="21" spans="1:16" x14ac:dyDescent="0.2">
      <c r="A21" s="9">
        <v>1.5882910298599251</v>
      </c>
      <c r="B21" s="5">
        <v>10</v>
      </c>
      <c r="C21" s="10">
        <f>LOG10(C8)-$A21</f>
        <v>0.11067897447609365</v>
      </c>
      <c r="D21" s="10">
        <f t="shared" si="1"/>
        <v>9.2950207515662076E-2</v>
      </c>
      <c r="E21" s="10">
        <f t="shared" si="1"/>
        <v>0.12771231377487413</v>
      </c>
      <c r="F21" s="10">
        <f t="shared" si="1"/>
        <v>0.14410272996304352</v>
      </c>
      <c r="G21" s="10">
        <f t="shared" si="1"/>
        <v>0.12771231377487413</v>
      </c>
      <c r="H21" s="10">
        <f>LOG10(H8)-$A21</f>
        <v>0.16758382581256637</v>
      </c>
      <c r="I21" s="10">
        <f t="shared" si="1"/>
        <v>0.13598483974086384</v>
      </c>
      <c r="J21" s="10">
        <f t="shared" si="1"/>
        <v>0.14410272996304352</v>
      </c>
      <c r="K21" s="10">
        <f t="shared" si="1"/>
        <v>0.10190505016858853</v>
      </c>
      <c r="L21" s="10">
        <f t="shared" si="1"/>
        <v>0.18256098178221913</v>
      </c>
      <c r="M21" s="10">
        <f t="shared" si="1"/>
        <v>0.1318682735460317</v>
      </c>
      <c r="N21" s="10">
        <f t="shared" si="1"/>
        <v>0.12771231377487413</v>
      </c>
      <c r="O21" s="10">
        <f t="shared" si="1"/>
        <v>0.12351619918126588</v>
      </c>
      <c r="P21" s="10">
        <f t="shared" si="1"/>
        <v>0.15989699714627537</v>
      </c>
    </row>
    <row r="22" spans="1:16" x14ac:dyDescent="0.2">
      <c r="A22" s="9">
        <v>1.5857718008670618</v>
      </c>
      <c r="B22" s="5">
        <v>11</v>
      </c>
      <c r="C22" s="10">
        <f>LOG10(C9)-$A22</f>
        <v>0.13023154276773741</v>
      </c>
      <c r="D22" s="10">
        <f t="shared" si="1"/>
        <v>0.10707511841016815</v>
      </c>
      <c r="E22" s="10">
        <f t="shared" si="1"/>
        <v>0.16241622613913864</v>
      </c>
      <c r="F22" s="10">
        <f t="shared" si="1"/>
        <v>0.15852118225561451</v>
      </c>
      <c r="G22" s="10">
        <f t="shared" si="1"/>
        <v>0.14662195895590679</v>
      </c>
      <c r="H22" s="10">
        <f>LOG10(H9)-$A22</f>
        <v>0.17010305480542964</v>
      </c>
      <c r="I22" s="10">
        <f t="shared" si="1"/>
        <v>0.15459088862718207</v>
      </c>
      <c r="J22" s="10">
        <f t="shared" si="1"/>
        <v>0.16241622613913864</v>
      </c>
      <c r="K22" s="10">
        <f t="shared" si="1"/>
        <v>0.1157961841888655</v>
      </c>
      <c r="L22" s="10">
        <f t="shared" si="1"/>
        <v>0.16241622613913864</v>
      </c>
      <c r="M22" s="10">
        <f t="shared" si="1"/>
        <v>0.15459088862718207</v>
      </c>
      <c r="N22" s="10">
        <f t="shared" si="1"/>
        <v>0.14662195895590679</v>
      </c>
      <c r="O22" s="10">
        <f t="shared" si="1"/>
        <v>0.14662195895590679</v>
      </c>
      <c r="P22" s="10">
        <f t="shared" si="1"/>
        <v>0.16241622613913864</v>
      </c>
    </row>
    <row r="23" spans="1:16" x14ac:dyDescent="0.2">
      <c r="A23" s="9">
        <v>1.4710386699273239</v>
      </c>
      <c r="B23" s="5">
        <v>12</v>
      </c>
      <c r="C23" s="10">
        <f>LOG10(C10)-$A23</f>
        <v>0.1200259370991752</v>
      </c>
      <c r="D23" s="10">
        <f t="shared" si="1"/>
        <v>0.11442205958117668</v>
      </c>
      <c r="E23" s="10">
        <f t="shared" si="1"/>
        <v>0.13102132140063838</v>
      </c>
      <c r="F23" s="10">
        <f t="shared" si="1"/>
        <v>0.16242978565226251</v>
      </c>
      <c r="G23" s="10">
        <f t="shared" si="1"/>
        <v>0.11442205958117668</v>
      </c>
      <c r="H23" s="10"/>
      <c r="I23" s="10">
        <f t="shared" si="1"/>
        <v>0.13102132140063838</v>
      </c>
      <c r="J23" s="10">
        <f t="shared" si="1"/>
        <v>0.14174518679241155</v>
      </c>
      <c r="K23" s="10"/>
      <c r="L23" s="10">
        <f t="shared" si="1"/>
        <v>0.17241400655886352</v>
      </c>
      <c r="M23" s="10">
        <f t="shared" si="1"/>
        <v>0.13102132140063838</v>
      </c>
      <c r="N23" s="10">
        <f t="shared" si="1"/>
        <v>0.13102132140063838</v>
      </c>
      <c r="O23" s="10">
        <f t="shared" si="1"/>
        <v>0.13102132140063838</v>
      </c>
      <c r="P23" s="10">
        <f t="shared" si="1"/>
        <v>0.16242978565226251</v>
      </c>
    </row>
    <row r="24" spans="1:16" x14ac:dyDescent="0.2">
      <c r="A24" s="9">
        <v>1.38232763007427</v>
      </c>
      <c r="B24" s="5">
        <v>13</v>
      </c>
      <c r="C24" s="10">
        <f>LOG10(C11)-$A24</f>
        <v>0.10903406376000269</v>
      </c>
      <c r="D24" s="10">
        <f t="shared" si="1"/>
        <v>0.10903406376000269</v>
      </c>
      <c r="E24" s="10">
        <f t="shared" si="1"/>
        <v>0.12282234824563609</v>
      </c>
      <c r="F24" s="10">
        <f t="shared" si="1"/>
        <v>0.1529664899685006</v>
      </c>
      <c r="G24" s="10">
        <f t="shared" si="1"/>
        <v>0.10197220927251593</v>
      </c>
      <c r="H24" s="10"/>
      <c r="I24" s="10">
        <f t="shared" si="1"/>
        <v>0.12282234824563609</v>
      </c>
      <c r="J24" s="10">
        <f t="shared" si="1"/>
        <v>0.13618630980361757</v>
      </c>
      <c r="K24" s="10"/>
      <c r="L24" s="10">
        <f t="shared" si="1"/>
        <v>0.16174041427600572</v>
      </c>
      <c r="M24" s="10">
        <f t="shared" si="1"/>
        <v>0.12009948991016284</v>
      </c>
      <c r="N24" s="10">
        <f t="shared" si="1"/>
        <v>0.12282234824563609</v>
      </c>
      <c r="O24" s="10">
        <f t="shared" si="1"/>
        <v>0.12282234824563609</v>
      </c>
      <c r="P24" s="10">
        <f t="shared" si="1"/>
        <v>0.14915128696798519</v>
      </c>
    </row>
    <row r="25" spans="1:16" x14ac:dyDescent="0.2">
      <c r="A25" s="9">
        <v>1.4119678378310929</v>
      </c>
      <c r="B25" s="5">
        <v>14</v>
      </c>
      <c r="C25" s="10">
        <f>LOG10(C12)-$A25</f>
        <v>9.9915523147781515E-2</v>
      </c>
      <c r="D25" s="10">
        <f t="shared" si="1"/>
        <v>0.1065461020467946</v>
      </c>
      <c r="E25" s="10">
        <f t="shared" si="1"/>
        <v>0.10917024587294333</v>
      </c>
      <c r="F25" s="10">
        <f t="shared" si="1"/>
        <v>0.13210020651918275</v>
      </c>
      <c r="G25" s="10">
        <f t="shared" si="1"/>
        <v>9.3182140488813126E-2</v>
      </c>
      <c r="H25" s="10"/>
      <c r="I25" s="10">
        <f t="shared" si="1"/>
        <v>0.11307696920575228</v>
      </c>
      <c r="J25" s="10">
        <f t="shared" si="1"/>
        <v>0.13948216014178216</v>
      </c>
      <c r="K25" s="10"/>
      <c r="L25" s="10">
        <f t="shared" si="1"/>
        <v>0.15623388623590206</v>
      </c>
      <c r="M25" s="10">
        <f t="shared" si="1"/>
        <v>0.12078654116140486</v>
      </c>
      <c r="N25" s="10">
        <f t="shared" si="1"/>
        <v>0.11437143955875118</v>
      </c>
      <c r="O25" s="10">
        <f t="shared" si="1"/>
        <v>0.11951107921116222</v>
      </c>
      <c r="P25" s="10">
        <f t="shared" si="1"/>
        <v>0.15623388623590206</v>
      </c>
    </row>
    <row r="26" spans="1:16" x14ac:dyDescent="0.2">
      <c r="A26" s="9">
        <v>1.5308177225751811</v>
      </c>
      <c r="B26" s="5">
        <v>7</v>
      </c>
      <c r="C26" s="10"/>
      <c r="D26" s="10">
        <f t="shared" si="1"/>
        <v>0.11263495391100631</v>
      </c>
      <c r="E26" s="10">
        <f t="shared" si="1"/>
        <v>0.13194010910639298</v>
      </c>
      <c r="F26" s="10">
        <f t="shared" si="1"/>
        <v>0.12239479120016261</v>
      </c>
      <c r="G26" s="10">
        <f t="shared" si="1"/>
        <v>0.12239479120016261</v>
      </c>
      <c r="H26" s="10">
        <f>LOG10(H13)-$A26</f>
        <v>0.14587588704968546</v>
      </c>
      <c r="I26" s="10">
        <f t="shared" si="1"/>
        <v>0.14128013536053641</v>
      </c>
      <c r="J26" s="10">
        <f t="shared" si="1"/>
        <v>0.15042351480040606</v>
      </c>
      <c r="K26" s="10">
        <f t="shared" si="1"/>
        <v>0.12239479120016261</v>
      </c>
      <c r="L26" s="10">
        <f t="shared" si="1"/>
        <v>0.15042351480040606</v>
      </c>
      <c r="M26" s="10">
        <f t="shared" si="1"/>
        <v>0.13663523031477287</v>
      </c>
      <c r="N26" s="10">
        <f t="shared" si="1"/>
        <v>0.14128013536053641</v>
      </c>
      <c r="O26" s="10">
        <f t="shared" si="1"/>
        <v>0.16815228176083763</v>
      </c>
      <c r="P26" s="10">
        <f t="shared" si="1"/>
        <v>0.12239479120016261</v>
      </c>
    </row>
    <row r="27" spans="1:16" x14ac:dyDescent="0.2">
      <c r="A27" s="9">
        <v>1.0924544364730981</v>
      </c>
      <c r="B27" s="5">
        <v>8</v>
      </c>
      <c r="C27" s="10"/>
      <c r="D27" s="10">
        <f t="shared" si="1"/>
        <v>9.7877261697193241E-2</v>
      </c>
      <c r="E27" s="10">
        <f t="shared" si="1"/>
        <v>0.17471729192991559</v>
      </c>
      <c r="F27" s="10">
        <f t="shared" si="1"/>
        <v>0.11166554618282665</v>
      </c>
      <c r="G27" s="10">
        <f t="shared" si="1"/>
        <v>0.13799448490517574</v>
      </c>
      <c r="H27" s="10">
        <f>LOG10(H14)-$A27</f>
        <v>0.13799448490517574</v>
      </c>
      <c r="I27" s="10">
        <f t="shared" si="1"/>
        <v>0.16281806863020787</v>
      </c>
      <c r="J27" s="10">
        <f t="shared" si="1"/>
        <v>0.11166554618282665</v>
      </c>
      <c r="K27" s="10">
        <f t="shared" si="1"/>
        <v>0.13799448490517574</v>
      </c>
      <c r="L27" s="10">
        <f t="shared" si="1"/>
        <v>0.18629916447973072</v>
      </c>
      <c r="M27" s="10">
        <f t="shared" si="1"/>
        <v>0.13026203467448516</v>
      </c>
      <c r="N27" s="10">
        <f t="shared" si="1"/>
        <v>8.3636822582583203E-2</v>
      </c>
      <c r="O27" s="10">
        <f t="shared" si="1"/>
        <v>0.13799448490517574</v>
      </c>
      <c r="P27" s="10">
        <f t="shared" si="1"/>
        <v>0.16281806863020787</v>
      </c>
    </row>
    <row r="28" spans="1:16" x14ac:dyDescent="0.2">
      <c r="B28" s="5" t="s">
        <v>16</v>
      </c>
      <c r="C28" s="11" t="s">
        <v>17</v>
      </c>
      <c r="D28" s="11" t="s">
        <v>18</v>
      </c>
      <c r="E28" s="11" t="s">
        <v>19</v>
      </c>
      <c r="F28" s="11" t="s">
        <v>20</v>
      </c>
      <c r="G28" s="11" t="s">
        <v>21</v>
      </c>
      <c r="H28" s="11" t="s">
        <v>22</v>
      </c>
      <c r="I28" s="11" t="s">
        <v>16</v>
      </c>
      <c r="J28" s="11" t="s">
        <v>23</v>
      </c>
      <c r="K28" s="11" t="s">
        <v>24</v>
      </c>
      <c r="L28" s="11" t="s">
        <v>25</v>
      </c>
    </row>
    <row r="29" spans="1:16" x14ac:dyDescent="0.2">
      <c r="B29" s="5">
        <v>1</v>
      </c>
      <c r="C29" s="6">
        <f t="shared" ref="C29:C40" si="2">COUNT(E3:P3)</f>
        <v>11</v>
      </c>
      <c r="D29" s="12">
        <f t="shared" ref="D29:D40" si="3">AVERAGE(E3:P3)</f>
        <v>237.40909090909091</v>
      </c>
      <c r="E29" s="6">
        <f t="shared" ref="E29:E40" si="4">MIN(E3:P3)</f>
        <v>223.5</v>
      </c>
      <c r="F29" s="6">
        <f t="shared" ref="F29:F40" si="5">MAX(E3:P3)</f>
        <v>245.5</v>
      </c>
      <c r="G29" s="13">
        <f t="shared" ref="G29:G40" si="6">STDEV(E3:P3)</f>
        <v>6.718698467032814</v>
      </c>
      <c r="H29" s="13">
        <f t="shared" ref="H29:H40" si="7">G29*100/D29</f>
        <v>2.8300089273352844</v>
      </c>
      <c r="I29" s="6">
        <v>1</v>
      </c>
      <c r="J29" s="10">
        <f t="shared" ref="J29:L40" si="8">LOG10(D29)-$A16</f>
        <v>5.2779147891823808E-2</v>
      </c>
      <c r="K29" s="10">
        <f t="shared" si="8"/>
        <v>2.6559330344991583E-2</v>
      </c>
      <c r="L29" s="10">
        <f t="shared" si="8"/>
        <v>6.7333299336023611E-2</v>
      </c>
    </row>
    <row r="30" spans="1:16" x14ac:dyDescent="0.2">
      <c r="B30" s="5">
        <v>3</v>
      </c>
      <c r="C30" s="6">
        <f t="shared" si="2"/>
        <v>11</v>
      </c>
      <c r="D30" s="12">
        <f t="shared" si="3"/>
        <v>39.518181818181816</v>
      </c>
      <c r="E30" s="6">
        <f t="shared" si="4"/>
        <v>37</v>
      </c>
      <c r="F30" s="6">
        <f t="shared" si="5"/>
        <v>42.3</v>
      </c>
      <c r="G30" s="13">
        <f t="shared" si="6"/>
        <v>1.7668153167879095</v>
      </c>
      <c r="H30" s="13">
        <f t="shared" si="7"/>
        <v>4.4708922209954007</v>
      </c>
      <c r="I30" s="6">
        <v>3</v>
      </c>
      <c r="J30" s="10">
        <f t="shared" si="8"/>
        <v>0.17326861313013731</v>
      </c>
      <c r="K30" s="10">
        <f t="shared" si="8"/>
        <v>0.1446733821645203</v>
      </c>
      <c r="L30" s="10">
        <f t="shared" si="8"/>
        <v>0.2028120254725676</v>
      </c>
    </row>
    <row r="31" spans="1:16" x14ac:dyDescent="0.2">
      <c r="B31" s="5">
        <v>4</v>
      </c>
      <c r="C31" s="6">
        <f t="shared" si="2"/>
        <v>11</v>
      </c>
      <c r="D31" s="12">
        <f t="shared" si="3"/>
        <v>29.481818181818184</v>
      </c>
      <c r="E31" s="6">
        <f t="shared" si="4"/>
        <v>28</v>
      </c>
      <c r="F31" s="6">
        <f t="shared" si="5"/>
        <v>32.200000000000003</v>
      </c>
      <c r="G31" s="13">
        <f t="shared" si="6"/>
        <v>1.3037010254028203</v>
      </c>
      <c r="H31" s="13">
        <f t="shared" si="7"/>
        <v>4.4220509649802722</v>
      </c>
      <c r="I31" s="6">
        <v>4</v>
      </c>
      <c r="J31" s="10">
        <f t="shared" si="8"/>
        <v>0.14054234574654378</v>
      </c>
      <c r="K31" s="10">
        <f t="shared" si="8"/>
        <v>0.11814611357401517</v>
      </c>
      <c r="L31" s="10">
        <f t="shared" si="8"/>
        <v>0.17884395392762698</v>
      </c>
    </row>
    <row r="32" spans="1:16" x14ac:dyDescent="0.2">
      <c r="B32" s="5">
        <v>5</v>
      </c>
      <c r="C32" s="6">
        <f t="shared" si="2"/>
        <v>12</v>
      </c>
      <c r="D32" s="12">
        <f t="shared" si="3"/>
        <v>56.175000000000004</v>
      </c>
      <c r="E32" s="6">
        <f t="shared" si="4"/>
        <v>53</v>
      </c>
      <c r="F32" s="6">
        <f t="shared" si="5"/>
        <v>59</v>
      </c>
      <c r="G32" s="13">
        <f t="shared" si="6"/>
        <v>1.674474137263289</v>
      </c>
      <c r="H32" s="13">
        <f t="shared" si="7"/>
        <v>2.9808173338020274</v>
      </c>
      <c r="I32" s="6">
        <v>5</v>
      </c>
      <c r="J32" s="10">
        <f t="shared" si="8"/>
        <v>0.12087234749011033</v>
      </c>
      <c r="K32" s="10">
        <f t="shared" si="8"/>
        <v>9.5605135999732749E-2</v>
      </c>
      <c r="L32" s="10">
        <f t="shared" si="8"/>
        <v>0.14218127804108804</v>
      </c>
    </row>
    <row r="33" spans="2:12" x14ac:dyDescent="0.2">
      <c r="B33" s="5">
        <v>6</v>
      </c>
      <c r="C33" s="6">
        <f t="shared" si="2"/>
        <v>12</v>
      </c>
      <c r="D33" s="12">
        <f t="shared" si="3"/>
        <v>35.916666666666664</v>
      </c>
      <c r="E33" s="6">
        <f t="shared" si="4"/>
        <v>34</v>
      </c>
      <c r="F33" s="6">
        <f t="shared" si="5"/>
        <v>39</v>
      </c>
      <c r="G33" s="13">
        <f t="shared" si="6"/>
        <v>1.6072751268321595</v>
      </c>
      <c r="H33" s="13">
        <f t="shared" si="7"/>
        <v>4.4750119540570568</v>
      </c>
      <c r="I33" s="6">
        <v>6</v>
      </c>
      <c r="J33" s="10">
        <f t="shared" si="8"/>
        <v>0.12682608320062183</v>
      </c>
      <c r="K33" s="10">
        <f t="shared" si="8"/>
        <v>0.10300897612977034</v>
      </c>
      <c r="L33" s="10">
        <f t="shared" si="8"/>
        <v>0.1625946661140143</v>
      </c>
    </row>
    <row r="34" spans="2:12" x14ac:dyDescent="0.2">
      <c r="B34" s="5">
        <v>10</v>
      </c>
      <c r="C34" s="6">
        <f t="shared" si="2"/>
        <v>12</v>
      </c>
      <c r="D34" s="12">
        <f t="shared" si="3"/>
        <v>53.5</v>
      </c>
      <c r="E34" s="6">
        <f t="shared" si="4"/>
        <v>49</v>
      </c>
      <c r="F34" s="6">
        <f t="shared" si="5"/>
        <v>59</v>
      </c>
      <c r="G34" s="13">
        <f t="shared" si="6"/>
        <v>2.7219645311963396</v>
      </c>
      <c r="H34" s="13">
        <f t="shared" si="7"/>
        <v>5.0877841704604485</v>
      </c>
      <c r="I34" s="6">
        <v>10</v>
      </c>
      <c r="J34" s="10">
        <f t="shared" si="8"/>
        <v>0.14006275216130337</v>
      </c>
      <c r="K34" s="10">
        <f t="shared" si="8"/>
        <v>0.10190505016858853</v>
      </c>
      <c r="L34" s="10">
        <f t="shared" si="8"/>
        <v>0.18256098178221913</v>
      </c>
    </row>
    <row r="35" spans="2:12" x14ac:dyDescent="0.2">
      <c r="B35" s="5">
        <v>11</v>
      </c>
      <c r="C35" s="6">
        <f t="shared" si="2"/>
        <v>12</v>
      </c>
      <c r="D35" s="12">
        <f t="shared" si="3"/>
        <v>54.9</v>
      </c>
      <c r="E35" s="6">
        <f t="shared" si="4"/>
        <v>50.3</v>
      </c>
      <c r="F35" s="6">
        <f t="shared" si="5"/>
        <v>57</v>
      </c>
      <c r="G35" s="13">
        <f t="shared" si="6"/>
        <v>1.7378147196982774</v>
      </c>
      <c r="H35" s="13">
        <f t="shared" si="7"/>
        <v>3.1654184329658972</v>
      </c>
      <c r="I35" s="6">
        <v>11</v>
      </c>
      <c r="J35" s="10">
        <f t="shared" si="8"/>
        <v>0.15380054358303008</v>
      </c>
      <c r="K35" s="10">
        <f t="shared" si="8"/>
        <v>0.1157961841888655</v>
      </c>
      <c r="L35" s="10">
        <f t="shared" si="8"/>
        <v>0.17010305480542964</v>
      </c>
    </row>
    <row r="36" spans="2:12" x14ac:dyDescent="0.2">
      <c r="B36" s="5">
        <v>12</v>
      </c>
      <c r="C36" s="6">
        <f t="shared" si="2"/>
        <v>10</v>
      </c>
      <c r="D36" s="12">
        <f t="shared" si="3"/>
        <v>40.950000000000003</v>
      </c>
      <c r="E36" s="6">
        <f t="shared" si="4"/>
        <v>38.5</v>
      </c>
      <c r="F36" s="6">
        <f t="shared" si="5"/>
        <v>44</v>
      </c>
      <c r="G36" s="13">
        <f t="shared" si="6"/>
        <v>1.7709068612185992</v>
      </c>
      <c r="H36" s="13">
        <f t="shared" si="7"/>
        <v>4.324558879654699</v>
      </c>
      <c r="I36" s="6">
        <v>12</v>
      </c>
      <c r="J36" s="10">
        <f t="shared" si="8"/>
        <v>0.14121523616911347</v>
      </c>
      <c r="K36" s="10">
        <f t="shared" si="8"/>
        <v>0.11442205958117668</v>
      </c>
      <c r="L36" s="10">
        <f t="shared" si="8"/>
        <v>0.17241400655886352</v>
      </c>
    </row>
    <row r="37" spans="2:12" x14ac:dyDescent="0.2">
      <c r="B37" s="5">
        <v>13</v>
      </c>
      <c r="C37" s="6">
        <f t="shared" si="2"/>
        <v>10</v>
      </c>
      <c r="D37" s="12">
        <f t="shared" si="3"/>
        <v>32.660000000000004</v>
      </c>
      <c r="E37" s="6">
        <f t="shared" si="4"/>
        <v>30.5</v>
      </c>
      <c r="F37" s="6">
        <f t="shared" si="5"/>
        <v>35</v>
      </c>
      <c r="G37" s="13">
        <f t="shared" si="6"/>
        <v>1.3833935729855682</v>
      </c>
      <c r="H37" s="13">
        <f t="shared" si="7"/>
        <v>4.2357427219398902</v>
      </c>
      <c r="I37" s="6">
        <v>13</v>
      </c>
      <c r="J37" s="10">
        <f t="shared" si="8"/>
        <v>0.13168855032637938</v>
      </c>
      <c r="K37" s="10">
        <f t="shared" si="8"/>
        <v>0.10197220927251593</v>
      </c>
      <c r="L37" s="10">
        <f t="shared" si="8"/>
        <v>0.16174041427600572</v>
      </c>
    </row>
    <row r="38" spans="2:12" x14ac:dyDescent="0.2">
      <c r="B38" s="5">
        <v>14</v>
      </c>
      <c r="C38" s="6">
        <f t="shared" si="2"/>
        <v>10</v>
      </c>
      <c r="D38" s="12">
        <f t="shared" si="3"/>
        <v>34.5</v>
      </c>
      <c r="E38" s="6">
        <f t="shared" si="4"/>
        <v>32</v>
      </c>
      <c r="F38" s="6">
        <f t="shared" si="5"/>
        <v>37</v>
      </c>
      <c r="G38" s="13">
        <f t="shared" si="6"/>
        <v>1.6370705543744897</v>
      </c>
      <c r="H38" s="13">
        <f t="shared" si="7"/>
        <v>4.7451320416651868</v>
      </c>
      <c r="I38" s="6">
        <v>14</v>
      </c>
      <c r="J38" s="10">
        <f t="shared" si="8"/>
        <v>0.12585125724218127</v>
      </c>
      <c r="K38" s="10">
        <f t="shared" si="8"/>
        <v>9.3182140488813126E-2</v>
      </c>
      <c r="L38" s="10">
        <f t="shared" si="8"/>
        <v>0.15623388623590206</v>
      </c>
    </row>
    <row r="39" spans="2:12" x14ac:dyDescent="0.2">
      <c r="B39" s="5">
        <v>7</v>
      </c>
      <c r="C39" s="6">
        <f t="shared" si="2"/>
        <v>12</v>
      </c>
      <c r="D39" s="12">
        <f t="shared" si="3"/>
        <v>46.666666666666664</v>
      </c>
      <c r="E39" s="6">
        <f t="shared" si="4"/>
        <v>45</v>
      </c>
      <c r="F39" s="6">
        <f t="shared" si="5"/>
        <v>50</v>
      </c>
      <c r="G39" s="13">
        <f t="shared" si="6"/>
        <v>1.5715269548108202</v>
      </c>
      <c r="H39" s="13">
        <f t="shared" si="7"/>
        <v>3.3675577603089004</v>
      </c>
      <c r="I39" s="6">
        <v>7</v>
      </c>
      <c r="J39" s="10">
        <f t="shared" si="8"/>
        <v>0.13818905838339446</v>
      </c>
      <c r="K39" s="10">
        <f t="shared" si="8"/>
        <v>0.12239479120016261</v>
      </c>
      <c r="L39" s="10">
        <f t="shared" si="8"/>
        <v>0.16815228176083763</v>
      </c>
    </row>
    <row r="40" spans="2:12" x14ac:dyDescent="0.2">
      <c r="B40" s="5">
        <v>8</v>
      </c>
      <c r="C40" s="6">
        <f t="shared" si="2"/>
        <v>12</v>
      </c>
      <c r="D40" s="12">
        <f t="shared" si="3"/>
        <v>17.099999999999998</v>
      </c>
      <c r="E40" s="6">
        <f t="shared" si="4"/>
        <v>15</v>
      </c>
      <c r="F40" s="6">
        <f t="shared" si="5"/>
        <v>19</v>
      </c>
      <c r="G40" s="13">
        <f t="shared" si="6"/>
        <v>1.1369816501277727</v>
      </c>
      <c r="H40" s="13">
        <f t="shared" si="7"/>
        <v>6.6490154978232336</v>
      </c>
      <c r="I40" s="6">
        <v>8</v>
      </c>
      <c r="J40" s="10">
        <f t="shared" si="8"/>
        <v>0.1405416739190557</v>
      </c>
      <c r="K40" s="10">
        <f t="shared" si="8"/>
        <v>8.3636822582583203E-2</v>
      </c>
      <c r="L40" s="10">
        <f t="shared" si="8"/>
        <v>0.18629916447973072</v>
      </c>
    </row>
  </sheetData>
  <phoneticPr fontId="1"/>
  <pageMargins left="0.75" right="0.75" top="1" bottom="1" header="0.4921259845" footer="0.4921259845"/>
  <pageSetup paperSize="10" orientation="portrait" horizontalDpi="4294967292" verticalDpi="4294967292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Véra Eisenmann</cp:lastModifiedBy>
  <dcterms:created xsi:type="dcterms:W3CDTF">1999-02-26T20:11:13Z</dcterms:created>
  <dcterms:modified xsi:type="dcterms:W3CDTF">2023-04-15T09:42:18Z</dcterms:modified>
</cp:coreProperties>
</file>